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barchivisrv\archivi\aeg\DELIBERE\delibere approvate\ANNO 2022\MARZO\FARMACIA\Prodotti dietetici e nutrizione enterale-Det 380 + alleg. - DC\"/>
    </mc:Choice>
  </mc:AlternateContent>
  <bookViews>
    <workbookView xWindow="0" yWindow="0" windowWidth="21570" windowHeight="8085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1" l="1"/>
  <c r="M18" i="1"/>
  <c r="M17" i="1"/>
  <c r="H18" i="1"/>
  <c r="H38" i="1"/>
  <c r="H51" i="1"/>
  <c r="H81" i="1"/>
  <c r="G81" i="1"/>
  <c r="H82" i="1" s="1"/>
  <c r="H74" i="1"/>
  <c r="G74" i="1"/>
  <c r="G73" i="1"/>
  <c r="G75" i="1" s="1"/>
  <c r="H68" i="1"/>
  <c r="G68" i="1"/>
  <c r="H69" i="1" s="1"/>
  <c r="H53" i="1"/>
  <c r="G53" i="1"/>
  <c r="H76" i="1" l="1"/>
  <c r="H62" i="1"/>
  <c r="H63" i="1" s="1"/>
  <c r="H52" i="1"/>
  <c r="G52" i="1"/>
  <c r="G54" i="1" s="1"/>
  <c r="H50" i="1"/>
  <c r="G45" i="1"/>
  <c r="H45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H37" i="1" s="1"/>
  <c r="G24" i="1"/>
  <c r="H46" i="1" l="1"/>
  <c r="G37" i="1"/>
  <c r="H55" i="1"/>
  <c r="H54" i="1"/>
  <c r="H16" i="1"/>
  <c r="G16" i="1"/>
  <c r="H15" i="1"/>
  <c r="G15" i="1"/>
  <c r="H14" i="1"/>
  <c r="G14" i="1"/>
  <c r="H13" i="1"/>
  <c r="H12" i="1"/>
  <c r="G12" i="1"/>
  <c r="H11" i="1"/>
  <c r="G11" i="1"/>
  <c r="G10" i="1"/>
  <c r="H9" i="1"/>
  <c r="G9" i="1"/>
  <c r="H8" i="1"/>
  <c r="G8" i="1"/>
  <c r="H7" i="1"/>
  <c r="G7" i="1"/>
  <c r="G6" i="1"/>
  <c r="H5" i="1"/>
  <c r="G4" i="1"/>
  <c r="H3" i="1"/>
  <c r="G3" i="1"/>
  <c r="H17" i="1" l="1"/>
  <c r="G17" i="1"/>
</calcChain>
</file>

<file path=xl/sharedStrings.xml><?xml version="1.0" encoding="utf-8"?>
<sst xmlns="http://schemas.openxmlformats.org/spreadsheetml/2006/main" count="194" uniqueCount="121">
  <si>
    <t>NUTRISON- codice 78794 500 Ml</t>
  </si>
  <si>
    <t>NUTRISON ENERGY- codice 78911- 500 Ml</t>
  </si>
  <si>
    <t>DESCRIZIONE PRODOTTO</t>
  </si>
  <si>
    <t xml:space="preserve">Prezzo unitario a Unità di misura </t>
  </si>
  <si>
    <t xml:space="preserve">Importo complessivo presunto del lotto espresso in Euro - A.O. S.CROCE E CARLE </t>
  </si>
  <si>
    <t>Importo complessivo presunto del lotto espresso in Euro - ASL CN2</t>
  </si>
  <si>
    <t xml:space="preserve">LOTTO </t>
  </si>
  <si>
    <t xml:space="preserve">CIG PADRE </t>
  </si>
  <si>
    <t xml:space="preserve">CIG Derivato A.O. S.Croce </t>
  </si>
  <si>
    <t>NUTRISON MULTIFIBRE – codice 77256 – 500 Ml</t>
  </si>
  <si>
    <t>FORTIMEL 200 ml - codice 41048/41003/40709</t>
  </si>
  <si>
    <t xml:space="preserve">FORTIMEL COMPACT PROTEIN 125 ml - codici vari  </t>
  </si>
  <si>
    <t>NUTRIDRINK COMPACT 125ml-codici vari</t>
  </si>
  <si>
    <t>RENILON 4.0 125 ml- codice 70977</t>
  </si>
  <si>
    <t>RENILON 7.5 125 ml codice 70904/70980</t>
  </si>
  <si>
    <t xml:space="preserve">CALOGEN EXTRA 200 ml - codice 41495/41503 </t>
  </si>
  <si>
    <t>PREOP 200 ml - codice 71499</t>
  </si>
  <si>
    <t>AQUA GEL ESSENTIAL 125 gr- codici vari</t>
  </si>
  <si>
    <t>NUTRISON PROTEIN ADVANCE - codice 156328 - 500 Ml</t>
  </si>
  <si>
    <t>NUTRISON ADVANCED DIASON  – codice 132216- 500 Ml</t>
  </si>
  <si>
    <t xml:space="preserve">Fabbisogno presunto annuo in U.M.  A.O. S.CROCE E CARLE </t>
  </si>
  <si>
    <t xml:space="preserve">Fabbisogno presunto annuo in U.M. ASL CN2 </t>
  </si>
  <si>
    <t>90541221D7</t>
  </si>
  <si>
    <t>905414874A</t>
  </si>
  <si>
    <t>9054565F66</t>
  </si>
  <si>
    <t>90545979D0</t>
  </si>
  <si>
    <t>9055064B31</t>
  </si>
  <si>
    <t>90551924D4</t>
  </si>
  <si>
    <t>9055840B91</t>
  </si>
  <si>
    <t>905589374F</t>
  </si>
  <si>
    <t>9055916A49</t>
  </si>
  <si>
    <t>90560508DE</t>
  </si>
  <si>
    <t>DITTA NESTLE' ITALIANA</t>
  </si>
  <si>
    <t>NUTILIS CLEAR - 175 gr. codice 54405</t>
  </si>
  <si>
    <t>ISOSOURCE PROTEIN- 500Ml - codice 12207775</t>
  </si>
  <si>
    <t>ISOSOURCE PROTEIN FIBRE- 500Ml - codice 12371976</t>
  </si>
  <si>
    <t>PEPTAMEN INTENSE - 500 ML - codice 12383273</t>
  </si>
  <si>
    <t>ISOSOURCE ENERGY FIBRE  - 500 Ml - codice 12140216</t>
  </si>
  <si>
    <t>PEPTAMEN AF - 500 Ml - codice 12383266</t>
  </si>
  <si>
    <t>NOVASOURCE GI CONTROL - 500 Ml - codice 12210030</t>
  </si>
  <si>
    <t>NOVASOURCE GI PROTEIN - 500Ml - codice 12207944</t>
  </si>
  <si>
    <t>NOVASOURCE GI BALANCE PLUS - 500Ml - codice 12379768</t>
  </si>
  <si>
    <t>IMPACT ENTERAL - 500 Ml - codice 12138969</t>
  </si>
  <si>
    <t>PEPTAMEN - 500 Ml - codice 12383167</t>
  </si>
  <si>
    <t>PEPTAMEN VANIGLIA - 200 Ml - codice 12237880</t>
  </si>
  <si>
    <t>IMPACT ORAL - 237 Ml - codici vari</t>
  </si>
  <si>
    <t>DITTA AGPHARMA</t>
  </si>
  <si>
    <t>DICOFLOR 60 CAPSULE</t>
  </si>
  <si>
    <t xml:space="preserve">DITTA DEUTERA </t>
  </si>
  <si>
    <t>MALTODEX UP - 500 gr.-codice 90810018</t>
  </si>
  <si>
    <t xml:space="preserve">Prezzo unitario Euro  </t>
  </si>
  <si>
    <t xml:space="preserve">Prezzo unitario  Euro  </t>
  </si>
  <si>
    <t xml:space="preserve">Prezzo unitario  in Euro  </t>
  </si>
  <si>
    <t>Prezzo unitario a Unità di misura in Euro</t>
  </si>
  <si>
    <t>DITTA DR.SCHAER</t>
  </si>
  <si>
    <t>9055957C1E</t>
  </si>
  <si>
    <t>905599075B</t>
  </si>
  <si>
    <t>9055184 E37</t>
  </si>
  <si>
    <t>OLIO MCT 10%</t>
  </si>
  <si>
    <t>90560676 E6</t>
  </si>
  <si>
    <t>DITTA ERREKAPPA</t>
  </si>
  <si>
    <t xml:space="preserve">DITTA FOODAR </t>
  </si>
  <si>
    <t>DITTA NUTRISENS</t>
  </si>
  <si>
    <t>DITTA DANONE NUTRICIA</t>
  </si>
  <si>
    <t>9054544 E12</t>
  </si>
  <si>
    <t>90546093B9</t>
  </si>
  <si>
    <t>905463592C</t>
  </si>
  <si>
    <t>905504290A</t>
  </si>
  <si>
    <t>9055087 E2B</t>
  </si>
  <si>
    <t>9055103B60</t>
  </si>
  <si>
    <t>9055204 EB8</t>
  </si>
  <si>
    <t>9055221CC0</t>
  </si>
  <si>
    <t>VULNER UP - codice 90810037 -bustine da 25 gr.</t>
  </si>
  <si>
    <t>9056033AD6</t>
  </si>
  <si>
    <t>GLUTAMIN UP - codice 90810039- bustina da 5 gr</t>
  </si>
  <si>
    <t>PROTEIN UP SDL - codice 90810021- bustina da 10 gr</t>
  </si>
  <si>
    <t>PROXIAN - bustine</t>
  </si>
  <si>
    <t>905610349C</t>
  </si>
  <si>
    <t>DELICAL BOISSON -codice DHN080/081-BRICK DA 200 Ml</t>
  </si>
  <si>
    <t>DELICAL CREME - codice DHN080/051/052/053/054-vasetti da 125 g</t>
  </si>
  <si>
    <t xml:space="preserve">Totale fornitura </t>
  </si>
  <si>
    <t xml:space="preserve">HYPERDRINK DB - codice 029/030/031 - tetrapack da 200 Ml </t>
  </si>
  <si>
    <t>905524830B</t>
  </si>
  <si>
    <t>905585257A</t>
  </si>
  <si>
    <t>9055938C70</t>
  </si>
  <si>
    <t>Totale fornitura</t>
  </si>
  <si>
    <t>A.O.</t>
  </si>
  <si>
    <t>CN2</t>
  </si>
  <si>
    <t xml:space="preserve">MERITENE FRUTTA - 200Ml  - codice 12453811 </t>
  </si>
  <si>
    <t>Z3835A3EB0</t>
  </si>
  <si>
    <t>Z7F35A3F32</t>
  </si>
  <si>
    <t>ZD235A3FFF</t>
  </si>
  <si>
    <t>Z8435A408B</t>
  </si>
  <si>
    <t>ZCB35A410D</t>
  </si>
  <si>
    <t>ZBF35A41BD</t>
  </si>
  <si>
    <t>Z9235A425B</t>
  </si>
  <si>
    <t>Z6D35A5DA4</t>
  </si>
  <si>
    <t>ZC335A5E45</t>
  </si>
  <si>
    <t>Z8735A5EC4</t>
  </si>
  <si>
    <t>Z0E35A5F7D</t>
  </si>
  <si>
    <t>ZCA35A6028</t>
  </si>
  <si>
    <t>Z7E35A613E</t>
  </si>
  <si>
    <t>Z2D35A61F6</t>
  </si>
  <si>
    <t>Z4935A649B</t>
  </si>
  <si>
    <t>ZCA35A6705</t>
  </si>
  <si>
    <t>Z3D35A6937</t>
  </si>
  <si>
    <t>Z8335A6B6A</t>
  </si>
  <si>
    <t>ZD735A6D77</t>
  </si>
  <si>
    <t>ZC135A6E66</t>
  </si>
  <si>
    <t>Z0E35A6F2D</t>
  </si>
  <si>
    <t>ZAA35A7106</t>
  </si>
  <si>
    <t>ZD235A7200</t>
  </si>
  <si>
    <t>Z9D35A726C</t>
  </si>
  <si>
    <t>Z7E35A74DA</t>
  </si>
  <si>
    <t>ZD935A76D4</t>
  </si>
  <si>
    <t>Z2135AAD2A</t>
  </si>
  <si>
    <t>ZF335AADE1</t>
  </si>
  <si>
    <t>ZC035AAED7</t>
  </si>
  <si>
    <t>Z5835AB134</t>
  </si>
  <si>
    <t>Z1635AB20B</t>
  </si>
  <si>
    <t>Z5235AB287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</si>
</sst>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Arial Narrow"/>
      <family val="2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7" xfId="0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4" fontId="0" fillId="0" borderId="0" xfId="0" applyNumberFormat="1"/>
    <xf numFmtId="164" fontId="1" fillId="2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0" fillId="0" borderId="0" xfId="0" applyNumberFormat="1"/>
    <xf numFmtId="4" fontId="1" fillId="2" borderId="5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164" fontId="2" fillId="3" borderId="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11" xfId="0" applyBorder="1"/>
    <xf numFmtId="0" fontId="3" fillId="0" borderId="1" xfId="0" applyFont="1" applyBorder="1" applyAlignment="1">
      <alignment horizontal="center"/>
    </xf>
    <xf numFmtId="11" fontId="3" fillId="0" borderId="1" xfId="0" applyNumberFormat="1" applyFont="1" applyBorder="1" applyAlignment="1">
      <alignment horizontal="center"/>
    </xf>
    <xf numFmtId="0" fontId="0" fillId="0" borderId="1" xfId="0" applyBorder="1"/>
    <xf numFmtId="0" fontId="1" fillId="2" borderId="12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164" fontId="2" fillId="3" borderId="14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15" xfId="0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3" borderId="17" xfId="0" applyNumberFormat="1" applyFont="1" applyFill="1" applyBorder="1" applyAlignment="1">
      <alignment horizontal="center" vertical="center" wrapText="1"/>
    </xf>
    <xf numFmtId="4" fontId="2" fillId="0" borderId="18" xfId="0" applyNumberFormat="1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4" fontId="0" fillId="0" borderId="1" xfId="0" applyNumberFormat="1" applyBorder="1"/>
    <xf numFmtId="0" fontId="3" fillId="0" borderId="1" xfId="0" applyFont="1" applyBorder="1"/>
    <xf numFmtId="0" fontId="1" fillId="2" borderId="8" xfId="0" applyFont="1" applyFill="1" applyBorder="1" applyAlignment="1">
      <alignment horizontal="center" vertical="center"/>
    </xf>
    <xf numFmtId="164" fontId="2" fillId="0" borderId="17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2" fillId="3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164" fontId="1" fillId="2" borderId="8" xfId="0" applyNumberFormat="1" applyFont="1" applyFill="1" applyBorder="1" applyAlignment="1">
      <alignment horizontal="center" vertical="center" wrapText="1"/>
    </xf>
    <xf numFmtId="4" fontId="1" fillId="2" borderId="19" xfId="0" applyNumberFormat="1" applyFont="1" applyFill="1" applyBorder="1" applyAlignment="1">
      <alignment horizontal="center" vertical="center" wrapText="1"/>
    </xf>
    <xf numFmtId="164" fontId="0" fillId="3" borderId="1" xfId="0" applyNumberFormat="1" applyFill="1" applyBorder="1"/>
    <xf numFmtId="4" fontId="0" fillId="0" borderId="1" xfId="0" applyNumberFormat="1" applyFill="1" applyBorder="1"/>
    <xf numFmtId="0" fontId="3" fillId="0" borderId="0" xfId="0" applyFont="1" applyBorder="1" applyAlignment="1">
      <alignment horizontal="center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"/>
  <sheetViews>
    <sheetView tabSelected="1" topLeftCell="A61" zoomScaleNormal="100" workbookViewId="0">
      <selection activeCell="J62" sqref="J62"/>
    </sheetView>
  </sheetViews>
  <sheetFormatPr defaultRowHeight="33.75" customHeight="1" x14ac:dyDescent="0.25"/>
  <cols>
    <col min="1" max="1" width="8.140625" style="6" customWidth="1"/>
    <col min="2" max="2" width="59.7109375" bestFit="1" customWidth="1"/>
    <col min="3" max="3" width="16" customWidth="1"/>
    <col min="4" max="4" width="18" customWidth="1"/>
    <col min="5" max="6" width="15.28515625" style="12" customWidth="1"/>
    <col min="7" max="7" width="21.85546875" style="12" customWidth="1"/>
    <col min="8" max="8" width="18.42578125" style="9" customWidth="1"/>
    <col min="9" max="9" width="15.85546875" customWidth="1"/>
    <col min="10" max="10" width="14.7109375" customWidth="1"/>
    <col min="13" max="13" width="13.5703125" customWidth="1"/>
    <col min="14" max="14" width="10.140625" bestFit="1" customWidth="1"/>
    <col min="15" max="15" width="11.140625" bestFit="1" customWidth="1"/>
  </cols>
  <sheetData>
    <row r="1" spans="1:14" ht="33.75" customHeight="1" x14ac:dyDescent="0.25">
      <c r="B1" s="54" t="s">
        <v>63</v>
      </c>
    </row>
    <row r="2" spans="1:14" s="3" customFormat="1" ht="132" customHeight="1" x14ac:dyDescent="0.25">
      <c r="A2" s="5" t="s">
        <v>6</v>
      </c>
      <c r="B2" s="7" t="s">
        <v>2</v>
      </c>
      <c r="C2" s="4" t="s">
        <v>20</v>
      </c>
      <c r="D2" s="4" t="s">
        <v>21</v>
      </c>
      <c r="E2" s="10" t="s">
        <v>51</v>
      </c>
      <c r="F2" s="10" t="s">
        <v>3</v>
      </c>
      <c r="G2" s="10" t="s">
        <v>4</v>
      </c>
      <c r="H2" s="13" t="s">
        <v>5</v>
      </c>
      <c r="I2" s="4" t="s">
        <v>7</v>
      </c>
      <c r="J2" s="4" t="s">
        <v>8</v>
      </c>
    </row>
    <row r="3" spans="1:14" ht="33.75" customHeight="1" thickBot="1" x14ac:dyDescent="0.3">
      <c r="A3" s="8">
        <v>1</v>
      </c>
      <c r="B3" s="1" t="s">
        <v>0</v>
      </c>
      <c r="C3" s="1">
        <v>450</v>
      </c>
      <c r="D3" s="2">
        <v>1200</v>
      </c>
      <c r="E3" s="11">
        <v>0.82</v>
      </c>
      <c r="F3" s="18">
        <v>1.64</v>
      </c>
      <c r="G3" s="11">
        <f>C3*F3</f>
        <v>738</v>
      </c>
      <c r="H3" s="14">
        <f>D3*F3</f>
        <v>1967.9999999999998</v>
      </c>
      <c r="I3" s="19" t="s">
        <v>22</v>
      </c>
      <c r="J3" s="19" t="s">
        <v>89</v>
      </c>
    </row>
    <row r="4" spans="1:14" ht="33.75" customHeight="1" thickBot="1" x14ac:dyDescent="0.3">
      <c r="A4" s="8">
        <v>2</v>
      </c>
      <c r="B4" s="1" t="s">
        <v>9</v>
      </c>
      <c r="C4" s="1">
        <v>40</v>
      </c>
      <c r="D4" s="2">
        <v>0</v>
      </c>
      <c r="E4" s="11">
        <v>0.86</v>
      </c>
      <c r="F4" s="18">
        <v>1.72</v>
      </c>
      <c r="G4" s="11">
        <f>C4*F4</f>
        <v>68.8</v>
      </c>
      <c r="H4" s="20">
        <v>0</v>
      </c>
      <c r="I4" s="19" t="s">
        <v>23</v>
      </c>
      <c r="J4" s="19" t="s">
        <v>90</v>
      </c>
    </row>
    <row r="5" spans="1:14" ht="33.75" customHeight="1" thickBot="1" x14ac:dyDescent="0.3">
      <c r="A5" s="8">
        <v>6</v>
      </c>
      <c r="B5" s="1" t="s">
        <v>18</v>
      </c>
      <c r="C5" s="1">
        <v>0</v>
      </c>
      <c r="D5" s="2">
        <v>300</v>
      </c>
      <c r="E5" s="11">
        <v>2.48</v>
      </c>
      <c r="F5" s="18">
        <v>4.9800000000000004</v>
      </c>
      <c r="G5" s="11">
        <v>0</v>
      </c>
      <c r="H5" s="14">
        <f>D5*F5</f>
        <v>1494.0000000000002</v>
      </c>
      <c r="I5" s="19" t="s">
        <v>24</v>
      </c>
      <c r="J5" s="21"/>
    </row>
    <row r="6" spans="1:14" ht="33.75" customHeight="1" thickBot="1" x14ac:dyDescent="0.3">
      <c r="A6" s="8">
        <v>7</v>
      </c>
      <c r="B6" s="1" t="s">
        <v>1</v>
      </c>
      <c r="C6" s="1">
        <v>290</v>
      </c>
      <c r="D6" s="2">
        <v>0</v>
      </c>
      <c r="E6" s="11">
        <v>1.07</v>
      </c>
      <c r="F6" s="18">
        <v>2.14</v>
      </c>
      <c r="G6" s="11">
        <f t="shared" ref="G6:G12" si="0">C6*F6</f>
        <v>620.6</v>
      </c>
      <c r="H6" s="14">
        <v>0</v>
      </c>
      <c r="I6" s="22" t="s">
        <v>25</v>
      </c>
      <c r="J6" s="19" t="s">
        <v>91</v>
      </c>
    </row>
    <row r="7" spans="1:14" ht="33.75" customHeight="1" thickBot="1" x14ac:dyDescent="0.3">
      <c r="A7" s="8">
        <v>13</v>
      </c>
      <c r="B7" s="1" t="s">
        <v>19</v>
      </c>
      <c r="C7" s="1">
        <v>50</v>
      </c>
      <c r="D7" s="2">
        <v>25</v>
      </c>
      <c r="E7" s="11">
        <v>1.69</v>
      </c>
      <c r="F7" s="18">
        <v>3.38</v>
      </c>
      <c r="G7" s="11">
        <f t="shared" si="0"/>
        <v>169</v>
      </c>
      <c r="H7" s="14">
        <f>D7*F7</f>
        <v>84.5</v>
      </c>
      <c r="I7" s="19" t="s">
        <v>26</v>
      </c>
      <c r="J7" s="19" t="s">
        <v>92</v>
      </c>
    </row>
    <row r="8" spans="1:14" ht="33.75" customHeight="1" thickBot="1" x14ac:dyDescent="0.3">
      <c r="A8" s="15">
        <v>20</v>
      </c>
      <c r="B8" s="1" t="s">
        <v>10</v>
      </c>
      <c r="C8" s="1">
        <v>440</v>
      </c>
      <c r="D8" s="2">
        <v>20</v>
      </c>
      <c r="E8" s="11">
        <v>0.85</v>
      </c>
      <c r="F8" s="18">
        <v>4.25</v>
      </c>
      <c r="G8" s="11">
        <f t="shared" si="0"/>
        <v>1870</v>
      </c>
      <c r="H8" s="14">
        <f>D8*F8</f>
        <v>85</v>
      </c>
      <c r="I8" s="19">
        <v>9055173526</v>
      </c>
      <c r="J8" s="19" t="s">
        <v>93</v>
      </c>
    </row>
    <row r="9" spans="1:14" ht="33.75" customHeight="1" thickBot="1" x14ac:dyDescent="0.3">
      <c r="A9" s="8">
        <v>21</v>
      </c>
      <c r="B9" s="1" t="s">
        <v>11</v>
      </c>
      <c r="C9" s="1">
        <v>400</v>
      </c>
      <c r="D9" s="2">
        <v>190</v>
      </c>
      <c r="E9" s="11">
        <v>0.93</v>
      </c>
      <c r="F9" s="18">
        <v>7.44</v>
      </c>
      <c r="G9" s="11">
        <f t="shared" si="0"/>
        <v>2976</v>
      </c>
      <c r="H9" s="14">
        <f>D9*F9</f>
        <v>1413.6000000000001</v>
      </c>
      <c r="I9" s="19" t="s">
        <v>57</v>
      </c>
      <c r="J9" s="19" t="s">
        <v>94</v>
      </c>
    </row>
    <row r="10" spans="1:14" ht="33.75" customHeight="1" thickBot="1" x14ac:dyDescent="0.3">
      <c r="A10" s="8">
        <v>22</v>
      </c>
      <c r="B10" s="1" t="s">
        <v>12</v>
      </c>
      <c r="C10" s="2">
        <v>80</v>
      </c>
      <c r="D10" s="2">
        <v>0</v>
      </c>
      <c r="E10" s="11">
        <v>0.92500000000000004</v>
      </c>
      <c r="F10" s="18">
        <v>7.4</v>
      </c>
      <c r="G10" s="11">
        <f t="shared" si="0"/>
        <v>592</v>
      </c>
      <c r="H10" s="14">
        <v>0</v>
      </c>
      <c r="I10" s="19" t="s">
        <v>27</v>
      </c>
      <c r="J10" s="19" t="s">
        <v>95</v>
      </c>
    </row>
    <row r="11" spans="1:14" ht="33.75" customHeight="1" thickBot="1" x14ac:dyDescent="0.3">
      <c r="A11" s="8">
        <v>26</v>
      </c>
      <c r="B11" s="2" t="s">
        <v>13</v>
      </c>
      <c r="C11" s="2">
        <v>15</v>
      </c>
      <c r="D11" s="2">
        <v>5</v>
      </c>
      <c r="E11" s="11">
        <v>1.2</v>
      </c>
      <c r="F11" s="18">
        <v>9.6</v>
      </c>
      <c r="G11" s="11">
        <f t="shared" si="0"/>
        <v>144</v>
      </c>
      <c r="H11" s="14">
        <f t="shared" ref="H11:H16" si="1">D11*F11</f>
        <v>48</v>
      </c>
      <c r="I11" s="19">
        <v>9055817897</v>
      </c>
      <c r="J11" s="19" t="s">
        <v>96</v>
      </c>
    </row>
    <row r="12" spans="1:14" ht="33.75" customHeight="1" thickBot="1" x14ac:dyDescent="0.3">
      <c r="A12" s="8">
        <v>27</v>
      </c>
      <c r="B12" s="2" t="s">
        <v>14</v>
      </c>
      <c r="C12" s="1">
        <v>30</v>
      </c>
      <c r="D12" s="2">
        <v>5</v>
      </c>
      <c r="E12" s="11">
        <v>1.2</v>
      </c>
      <c r="F12" s="18">
        <v>9.6</v>
      </c>
      <c r="G12" s="11">
        <f t="shared" si="0"/>
        <v>288</v>
      </c>
      <c r="H12" s="14">
        <f t="shared" si="1"/>
        <v>48</v>
      </c>
      <c r="I12" s="19" t="s">
        <v>28</v>
      </c>
      <c r="J12" s="19" t="s">
        <v>97</v>
      </c>
    </row>
    <row r="13" spans="1:14" ht="33.75" customHeight="1" thickBot="1" x14ac:dyDescent="0.3">
      <c r="A13" s="16">
        <v>30</v>
      </c>
      <c r="B13" s="2" t="s">
        <v>15</v>
      </c>
      <c r="C13" s="1">
        <v>0</v>
      </c>
      <c r="D13" s="2">
        <v>20</v>
      </c>
      <c r="E13" s="11">
        <v>1.75</v>
      </c>
      <c r="F13" s="18">
        <v>8.75</v>
      </c>
      <c r="G13" s="11">
        <v>0</v>
      </c>
      <c r="H13" s="14">
        <f t="shared" si="1"/>
        <v>175</v>
      </c>
      <c r="I13" s="19" t="s">
        <v>29</v>
      </c>
      <c r="J13" s="17"/>
    </row>
    <row r="14" spans="1:14" ht="33.75" customHeight="1" thickBot="1" x14ac:dyDescent="0.3">
      <c r="A14" s="8">
        <v>31</v>
      </c>
      <c r="B14" s="2" t="s">
        <v>16</v>
      </c>
      <c r="C14" s="1">
        <v>420</v>
      </c>
      <c r="D14" s="2">
        <v>200</v>
      </c>
      <c r="E14" s="11">
        <v>1.38</v>
      </c>
      <c r="F14" s="18">
        <v>6.9</v>
      </c>
      <c r="G14" s="11">
        <f>C14*F14</f>
        <v>2898</v>
      </c>
      <c r="H14" s="14">
        <f t="shared" si="1"/>
        <v>1380</v>
      </c>
      <c r="I14" s="19" t="s">
        <v>30</v>
      </c>
      <c r="J14" s="19" t="s">
        <v>98</v>
      </c>
    </row>
    <row r="15" spans="1:14" ht="33.75" customHeight="1" thickBot="1" x14ac:dyDescent="0.3">
      <c r="A15" s="15">
        <v>37</v>
      </c>
      <c r="B15" s="32" t="s">
        <v>17</v>
      </c>
      <c r="C15" s="31">
        <v>1300</v>
      </c>
      <c r="D15" s="32">
        <v>1500</v>
      </c>
      <c r="E15" s="33">
        <v>0.23</v>
      </c>
      <c r="F15" s="34">
        <v>1.84</v>
      </c>
      <c r="G15" s="33">
        <f>C15*F15</f>
        <v>2392</v>
      </c>
      <c r="H15" s="35">
        <f t="shared" si="1"/>
        <v>2760</v>
      </c>
      <c r="I15" s="19">
        <v>9056041173</v>
      </c>
      <c r="J15" s="19" t="s">
        <v>99</v>
      </c>
    </row>
    <row r="16" spans="1:14" ht="33.75" customHeight="1" thickBot="1" x14ac:dyDescent="0.3">
      <c r="A16" s="41">
        <v>38</v>
      </c>
      <c r="B16" s="42" t="s">
        <v>33</v>
      </c>
      <c r="C16" s="43">
        <v>3</v>
      </c>
      <c r="D16" s="44">
        <v>15</v>
      </c>
      <c r="E16" s="45">
        <v>3.6779999999999999</v>
      </c>
      <c r="F16" s="46">
        <v>21.016999999999999</v>
      </c>
      <c r="G16" s="45">
        <f>C16*F16</f>
        <v>63.051000000000002</v>
      </c>
      <c r="H16" s="47">
        <f t="shared" si="1"/>
        <v>315.255</v>
      </c>
      <c r="I16" s="19" t="s">
        <v>31</v>
      </c>
      <c r="J16" s="19" t="s">
        <v>100</v>
      </c>
      <c r="M16" t="s">
        <v>86</v>
      </c>
      <c r="N16" t="s">
        <v>87</v>
      </c>
    </row>
    <row r="17" spans="1:15" ht="33.75" customHeight="1" thickBot="1" x14ac:dyDescent="0.3">
      <c r="A17" s="36"/>
      <c r="B17" s="37"/>
      <c r="C17" s="38"/>
      <c r="D17" s="37"/>
      <c r="E17" s="39"/>
      <c r="G17" s="63">
        <f>SUM(G3:G16)</f>
        <v>12819.450999999999</v>
      </c>
      <c r="H17" s="20">
        <f>SUM(H3:H16)</f>
        <v>9771.3549999999996</v>
      </c>
      <c r="I17" s="40"/>
      <c r="J17" s="40"/>
      <c r="M17" s="12">
        <f>G17+G37+G45+G54+G68+G75+G81</f>
        <v>87139.551000000007</v>
      </c>
      <c r="N17" s="12">
        <v>24853</v>
      </c>
      <c r="O17" s="12">
        <f>M17+N17</f>
        <v>111992.55100000001</v>
      </c>
    </row>
    <row r="18" spans="1:15" ht="33.75" customHeight="1" thickBot="1" x14ac:dyDescent="0.3">
      <c r="A18" s="36"/>
      <c r="B18" s="37"/>
      <c r="C18" s="38"/>
      <c r="D18" s="37"/>
      <c r="E18" s="39"/>
      <c r="F18" s="39"/>
      <c r="G18" s="56" t="s">
        <v>80</v>
      </c>
      <c r="H18" s="20">
        <f>G17+H17</f>
        <v>22590.805999999997</v>
      </c>
      <c r="I18" s="40"/>
      <c r="J18" s="40"/>
      <c r="M18" s="12">
        <f>M17+N17</f>
        <v>111992.55100000001</v>
      </c>
    </row>
    <row r="19" spans="1:15" ht="33.75" customHeight="1" x14ac:dyDescent="0.25">
      <c r="A19" s="36"/>
      <c r="B19" s="37"/>
      <c r="C19" s="38"/>
      <c r="D19" s="37"/>
      <c r="E19" s="39"/>
      <c r="F19" s="39"/>
      <c r="G19" s="39"/>
      <c r="H19" s="35"/>
      <c r="I19" s="40"/>
      <c r="J19" s="40"/>
      <c r="M19" s="12"/>
    </row>
    <row r="20" spans="1:15" ht="33.75" customHeight="1" x14ac:dyDescent="0.25">
      <c r="A20" s="36"/>
      <c r="B20" s="37"/>
      <c r="C20" s="38"/>
      <c r="D20" s="37"/>
      <c r="E20" s="39"/>
      <c r="F20" s="39"/>
      <c r="G20" s="39"/>
      <c r="H20" s="35"/>
      <c r="I20" s="40"/>
      <c r="J20" s="40"/>
    </row>
    <row r="21" spans="1:15" ht="33.75" customHeight="1" x14ac:dyDescent="0.25">
      <c r="A21" s="36"/>
      <c r="B21" s="37"/>
      <c r="C21" s="38"/>
      <c r="D21" s="37"/>
      <c r="E21" s="39"/>
      <c r="F21" s="39"/>
      <c r="G21" s="39"/>
      <c r="H21" s="35"/>
      <c r="I21" s="40"/>
      <c r="J21" s="40"/>
    </row>
    <row r="22" spans="1:15" ht="33.75" customHeight="1" x14ac:dyDescent="0.25">
      <c r="B22" s="54" t="s">
        <v>32</v>
      </c>
    </row>
    <row r="23" spans="1:15" ht="126" customHeight="1" thickBot="1" x14ac:dyDescent="0.3">
      <c r="A23" s="5" t="s">
        <v>6</v>
      </c>
      <c r="B23" s="25" t="s">
        <v>2</v>
      </c>
      <c r="C23" s="48" t="s">
        <v>20</v>
      </c>
      <c r="D23" s="48" t="s">
        <v>21</v>
      </c>
      <c r="E23" s="10" t="s">
        <v>52</v>
      </c>
      <c r="F23" s="10" t="s">
        <v>53</v>
      </c>
      <c r="G23" s="10" t="s">
        <v>4</v>
      </c>
      <c r="H23" s="13" t="s">
        <v>5</v>
      </c>
      <c r="I23" s="48" t="s">
        <v>7</v>
      </c>
      <c r="J23" s="4" t="s">
        <v>8</v>
      </c>
    </row>
    <row r="24" spans="1:15" ht="33.75" customHeight="1" thickBot="1" x14ac:dyDescent="0.3">
      <c r="A24" s="6">
        <v>3</v>
      </c>
      <c r="B24" s="28" t="s">
        <v>34</v>
      </c>
      <c r="C24" s="26">
        <v>100</v>
      </c>
      <c r="D24" s="26">
        <v>600</v>
      </c>
      <c r="E24" s="45">
        <v>1.18</v>
      </c>
      <c r="F24" s="46">
        <v>2.36</v>
      </c>
      <c r="G24" s="11">
        <f t="shared" ref="G24:G36" si="2">C24*F24</f>
        <v>236</v>
      </c>
      <c r="H24" s="11">
        <f t="shared" ref="H24:H36" si="3">D24*F24</f>
        <v>1416</v>
      </c>
      <c r="I24" s="23" t="s">
        <v>64</v>
      </c>
      <c r="J24" s="23" t="s">
        <v>101</v>
      </c>
    </row>
    <row r="25" spans="1:15" ht="33.75" customHeight="1" thickBot="1" x14ac:dyDescent="0.3">
      <c r="A25" s="6">
        <v>4</v>
      </c>
      <c r="B25" s="29" t="s">
        <v>35</v>
      </c>
      <c r="C25" s="26">
        <v>70</v>
      </c>
      <c r="D25" s="26">
        <v>600</v>
      </c>
      <c r="E25" s="45">
        <v>1.25</v>
      </c>
      <c r="F25" s="46">
        <v>2.5</v>
      </c>
      <c r="G25" s="11">
        <f t="shared" si="2"/>
        <v>175</v>
      </c>
      <c r="H25" s="11">
        <f t="shared" si="3"/>
        <v>1500</v>
      </c>
      <c r="I25" s="22">
        <v>9054547090</v>
      </c>
      <c r="J25" s="23" t="s">
        <v>102</v>
      </c>
    </row>
    <row r="26" spans="1:15" ht="33.75" customHeight="1" thickBot="1" x14ac:dyDescent="0.3">
      <c r="A26" s="6">
        <v>5</v>
      </c>
      <c r="B26" s="29" t="s">
        <v>36</v>
      </c>
      <c r="C26" s="26">
        <v>1000</v>
      </c>
      <c r="D26" s="26">
        <v>100</v>
      </c>
      <c r="E26" s="45">
        <v>11.49</v>
      </c>
      <c r="F26" s="46">
        <v>22.98</v>
      </c>
      <c r="G26" s="11">
        <f t="shared" si="2"/>
        <v>22980</v>
      </c>
      <c r="H26" s="11">
        <f t="shared" si="3"/>
        <v>2298</v>
      </c>
      <c r="I26" s="22">
        <v>9054555728</v>
      </c>
      <c r="J26" s="23" t="s">
        <v>103</v>
      </c>
    </row>
    <row r="27" spans="1:15" ht="33.75" customHeight="1" thickBot="1" x14ac:dyDescent="0.3">
      <c r="A27" s="6">
        <v>8</v>
      </c>
      <c r="B27" s="29" t="s">
        <v>37</v>
      </c>
      <c r="C27" s="26">
        <v>10</v>
      </c>
      <c r="D27" s="26">
        <v>600</v>
      </c>
      <c r="E27" s="45">
        <v>1.0900000000000001</v>
      </c>
      <c r="F27" s="46">
        <v>2.1800000000000002</v>
      </c>
      <c r="G27" s="11">
        <f t="shared" si="2"/>
        <v>21.8</v>
      </c>
      <c r="H27" s="11">
        <f t="shared" si="3"/>
        <v>1308</v>
      </c>
      <c r="I27" s="22" t="s">
        <v>65</v>
      </c>
      <c r="J27" s="23" t="s">
        <v>104</v>
      </c>
    </row>
    <row r="28" spans="1:15" ht="33.75" customHeight="1" thickBot="1" x14ac:dyDescent="0.3">
      <c r="A28" s="6">
        <v>9</v>
      </c>
      <c r="B28" s="29" t="s">
        <v>38</v>
      </c>
      <c r="C28" s="26">
        <v>750</v>
      </c>
      <c r="D28" s="26">
        <v>175</v>
      </c>
      <c r="E28" s="45">
        <v>7.99</v>
      </c>
      <c r="F28" s="46">
        <v>15.98</v>
      </c>
      <c r="G28" s="11">
        <f t="shared" si="2"/>
        <v>11985</v>
      </c>
      <c r="H28" s="11">
        <f t="shared" si="3"/>
        <v>2796.5</v>
      </c>
      <c r="I28" s="22" t="s">
        <v>66</v>
      </c>
      <c r="J28" s="23" t="s">
        <v>105</v>
      </c>
    </row>
    <row r="29" spans="1:15" ht="33.75" customHeight="1" thickBot="1" x14ac:dyDescent="0.3">
      <c r="A29" s="6">
        <v>11</v>
      </c>
      <c r="B29" s="29" t="s">
        <v>39</v>
      </c>
      <c r="C29" s="26">
        <v>450</v>
      </c>
      <c r="D29" s="26">
        <v>250</v>
      </c>
      <c r="E29" s="45">
        <v>2.38</v>
      </c>
      <c r="F29" s="46">
        <v>4.76</v>
      </c>
      <c r="G29" s="11">
        <f t="shared" si="2"/>
        <v>2142</v>
      </c>
      <c r="H29" s="11">
        <f t="shared" si="3"/>
        <v>1190</v>
      </c>
      <c r="I29" s="22">
        <v>9055000662</v>
      </c>
      <c r="J29" s="23" t="s">
        <v>106</v>
      </c>
    </row>
    <row r="30" spans="1:15" ht="33.75" customHeight="1" thickBot="1" x14ac:dyDescent="0.3">
      <c r="A30" s="6">
        <v>12</v>
      </c>
      <c r="B30" s="29" t="s">
        <v>40</v>
      </c>
      <c r="C30" s="26">
        <v>250</v>
      </c>
      <c r="D30" s="26">
        <v>100</v>
      </c>
      <c r="E30" s="45">
        <v>3.65</v>
      </c>
      <c r="F30" s="46">
        <v>7.3</v>
      </c>
      <c r="G30" s="11">
        <f t="shared" si="2"/>
        <v>1825</v>
      </c>
      <c r="H30" s="11">
        <f t="shared" si="3"/>
        <v>730</v>
      </c>
      <c r="I30" s="22" t="s">
        <v>67</v>
      </c>
      <c r="J30" s="23" t="s">
        <v>107</v>
      </c>
    </row>
    <row r="31" spans="1:15" ht="33.75" customHeight="1" thickBot="1" x14ac:dyDescent="0.3">
      <c r="A31" s="6">
        <v>14</v>
      </c>
      <c r="B31" s="29" t="s">
        <v>41</v>
      </c>
      <c r="C31" s="26">
        <v>760</v>
      </c>
      <c r="D31" s="26">
        <v>225</v>
      </c>
      <c r="E31" s="45">
        <v>1.99</v>
      </c>
      <c r="F31" s="46">
        <v>3.98</v>
      </c>
      <c r="G31" s="11">
        <f t="shared" si="2"/>
        <v>3024.8</v>
      </c>
      <c r="H31" s="11">
        <f t="shared" si="3"/>
        <v>895.5</v>
      </c>
      <c r="I31" s="22" t="s">
        <v>68</v>
      </c>
      <c r="J31" s="23" t="s">
        <v>108</v>
      </c>
    </row>
    <row r="32" spans="1:15" ht="33.75" customHeight="1" thickBot="1" x14ac:dyDescent="0.3">
      <c r="A32" s="6">
        <v>15</v>
      </c>
      <c r="B32" s="29" t="s">
        <v>42</v>
      </c>
      <c r="C32" s="26">
        <v>300</v>
      </c>
      <c r="D32" s="26">
        <v>5</v>
      </c>
      <c r="E32" s="45">
        <v>8.99</v>
      </c>
      <c r="F32" s="46">
        <v>17.98</v>
      </c>
      <c r="G32" s="11">
        <f t="shared" si="2"/>
        <v>5394</v>
      </c>
      <c r="H32" s="11">
        <f t="shared" si="3"/>
        <v>89.9</v>
      </c>
      <c r="I32" s="22" t="s">
        <v>69</v>
      </c>
      <c r="J32" s="23" t="s">
        <v>109</v>
      </c>
    </row>
    <row r="33" spans="1:10" ht="33.75" customHeight="1" thickBot="1" x14ac:dyDescent="0.3">
      <c r="A33" s="6">
        <v>16</v>
      </c>
      <c r="B33" s="29" t="s">
        <v>43</v>
      </c>
      <c r="C33" s="26">
        <v>1200</v>
      </c>
      <c r="D33" s="26">
        <v>25</v>
      </c>
      <c r="E33" s="45">
        <v>7</v>
      </c>
      <c r="F33" s="46">
        <v>14</v>
      </c>
      <c r="G33" s="11">
        <f t="shared" si="2"/>
        <v>16800</v>
      </c>
      <c r="H33" s="11">
        <f t="shared" si="3"/>
        <v>350</v>
      </c>
      <c r="I33" s="22">
        <v>9055128005</v>
      </c>
      <c r="J33" s="23" t="s">
        <v>110</v>
      </c>
    </row>
    <row r="34" spans="1:10" ht="33.75" customHeight="1" thickBot="1" x14ac:dyDescent="0.3">
      <c r="A34" s="6">
        <v>23</v>
      </c>
      <c r="B34" s="29" t="s">
        <v>44</v>
      </c>
      <c r="C34" s="26">
        <v>7</v>
      </c>
      <c r="D34" s="26">
        <v>5</v>
      </c>
      <c r="E34" s="45">
        <v>2.8</v>
      </c>
      <c r="F34" s="46">
        <v>14</v>
      </c>
      <c r="G34" s="11">
        <f t="shared" si="2"/>
        <v>98</v>
      </c>
      <c r="H34" s="11">
        <f t="shared" si="3"/>
        <v>70</v>
      </c>
      <c r="I34" s="22" t="s">
        <v>70</v>
      </c>
      <c r="J34" s="23" t="s">
        <v>111</v>
      </c>
    </row>
    <row r="35" spans="1:10" ht="33.75" customHeight="1" thickBot="1" x14ac:dyDescent="0.3">
      <c r="A35" s="6">
        <v>24</v>
      </c>
      <c r="B35" s="30" t="s">
        <v>45</v>
      </c>
      <c r="C35" s="26">
        <v>180</v>
      </c>
      <c r="D35" s="26">
        <v>25</v>
      </c>
      <c r="E35" s="45">
        <v>5.89</v>
      </c>
      <c r="F35" s="46">
        <v>24.85</v>
      </c>
      <c r="G35" s="11">
        <f t="shared" si="2"/>
        <v>4473</v>
      </c>
      <c r="H35" s="11">
        <f t="shared" si="3"/>
        <v>621.25</v>
      </c>
      <c r="I35" s="22" t="s">
        <v>71</v>
      </c>
      <c r="J35" s="23" t="s">
        <v>112</v>
      </c>
    </row>
    <row r="36" spans="1:10" ht="33.75" customHeight="1" thickBot="1" x14ac:dyDescent="0.3">
      <c r="A36" s="6">
        <v>29</v>
      </c>
      <c r="B36" s="30" t="s">
        <v>88</v>
      </c>
      <c r="C36" s="26">
        <v>6</v>
      </c>
      <c r="D36" s="26">
        <v>0</v>
      </c>
      <c r="E36" s="45">
        <v>1.1399999999999999</v>
      </c>
      <c r="F36" s="46">
        <v>5.7</v>
      </c>
      <c r="G36" s="11">
        <f t="shared" si="2"/>
        <v>34.200000000000003</v>
      </c>
      <c r="H36" s="11">
        <f t="shared" si="3"/>
        <v>0</v>
      </c>
      <c r="I36" s="22">
        <v>9055869382</v>
      </c>
      <c r="J36" s="23" t="s">
        <v>113</v>
      </c>
    </row>
    <row r="37" spans="1:10" ht="33.75" customHeight="1" thickBot="1" x14ac:dyDescent="0.3">
      <c r="F37" s="56"/>
      <c r="G37" s="11">
        <f>SUM(G24:G36)</f>
        <v>69188.800000000003</v>
      </c>
      <c r="H37" s="11">
        <f>SUM(H24:H36)</f>
        <v>13265.15</v>
      </c>
    </row>
    <row r="38" spans="1:10" ht="33.75" customHeight="1" x14ac:dyDescent="0.25">
      <c r="G38" s="12" t="s">
        <v>85</v>
      </c>
      <c r="H38" s="9">
        <f>G37+H37</f>
        <v>82453.95</v>
      </c>
    </row>
    <row r="43" spans="1:10" ht="33.75" customHeight="1" x14ac:dyDescent="0.25">
      <c r="B43" s="54" t="s">
        <v>46</v>
      </c>
    </row>
    <row r="44" spans="1:10" ht="102" customHeight="1" thickBot="1" x14ac:dyDescent="0.3">
      <c r="A44" s="5" t="s">
        <v>6</v>
      </c>
      <c r="B44" s="25" t="s">
        <v>2</v>
      </c>
      <c r="C44" s="48" t="s">
        <v>20</v>
      </c>
      <c r="D44" s="48" t="s">
        <v>21</v>
      </c>
      <c r="E44" s="10" t="s">
        <v>51</v>
      </c>
      <c r="F44" s="10" t="s">
        <v>3</v>
      </c>
      <c r="G44" s="10" t="s">
        <v>4</v>
      </c>
      <c r="H44" s="13" t="s">
        <v>5</v>
      </c>
      <c r="I44" s="48" t="s">
        <v>7</v>
      </c>
      <c r="J44" s="4" t="s">
        <v>8</v>
      </c>
    </row>
    <row r="45" spans="1:10" ht="33.75" customHeight="1" thickBot="1" x14ac:dyDescent="0.3">
      <c r="A45" s="6">
        <v>42</v>
      </c>
      <c r="B45" s="28" t="s">
        <v>47</v>
      </c>
      <c r="C45" s="26">
        <v>18000</v>
      </c>
      <c r="D45" s="26">
        <v>6000</v>
      </c>
      <c r="E45" s="45">
        <v>7.4999999999999997E-2</v>
      </c>
      <c r="F45" s="46">
        <v>7.4999999999999997E-2</v>
      </c>
      <c r="G45" s="11">
        <f>C45*F45</f>
        <v>1350</v>
      </c>
      <c r="H45" s="11">
        <f>D45*F45</f>
        <v>450</v>
      </c>
      <c r="I45" s="51">
        <v>9056121377</v>
      </c>
      <c r="J45" s="51" t="s">
        <v>114</v>
      </c>
    </row>
    <row r="46" spans="1:10" ht="33.75" customHeight="1" thickBot="1" x14ac:dyDescent="0.3">
      <c r="G46" s="56" t="s">
        <v>80</v>
      </c>
      <c r="H46" s="11">
        <f>G45+H45</f>
        <v>1800</v>
      </c>
    </row>
    <row r="47" spans="1:10" ht="33.75" customHeight="1" x14ac:dyDescent="0.25">
      <c r="G47" s="64"/>
    </row>
    <row r="48" spans="1:10" ht="33.75" customHeight="1" x14ac:dyDescent="0.25">
      <c r="B48" s="54" t="s">
        <v>48</v>
      </c>
    </row>
    <row r="49" spans="1:11" ht="96" customHeight="1" thickBot="1" x14ac:dyDescent="0.3">
      <c r="A49" s="52" t="s">
        <v>6</v>
      </c>
      <c r="B49" s="25" t="s">
        <v>2</v>
      </c>
      <c r="C49" s="48" t="s">
        <v>20</v>
      </c>
      <c r="D49" s="48" t="s">
        <v>21</v>
      </c>
      <c r="E49" s="10" t="s">
        <v>50</v>
      </c>
      <c r="F49" s="10" t="s">
        <v>3</v>
      </c>
      <c r="G49" s="10" t="s">
        <v>4</v>
      </c>
      <c r="H49" s="13" t="s">
        <v>5</v>
      </c>
      <c r="I49" s="48" t="s">
        <v>7</v>
      </c>
      <c r="J49" s="48" t="s">
        <v>8</v>
      </c>
    </row>
    <row r="50" spans="1:11" ht="33.75" customHeight="1" thickBot="1" x14ac:dyDescent="0.3">
      <c r="A50" s="27">
        <v>33</v>
      </c>
      <c r="B50" s="28" t="s">
        <v>49</v>
      </c>
      <c r="C50" s="26">
        <v>0</v>
      </c>
      <c r="D50" s="26">
        <v>16</v>
      </c>
      <c r="E50" s="45">
        <v>3.92</v>
      </c>
      <c r="F50" s="46">
        <v>7.84</v>
      </c>
      <c r="G50" s="11">
        <v>0</v>
      </c>
      <c r="H50" s="11">
        <f>D50*F50</f>
        <v>125.44</v>
      </c>
      <c r="I50" s="22" t="s">
        <v>55</v>
      </c>
      <c r="J50" s="24"/>
    </row>
    <row r="51" spans="1:11" ht="33.75" customHeight="1" thickBot="1" x14ac:dyDescent="0.3">
      <c r="A51" s="27">
        <v>34</v>
      </c>
      <c r="B51" s="28" t="s">
        <v>74</v>
      </c>
      <c r="C51" s="26">
        <v>0</v>
      </c>
      <c r="D51" s="26">
        <v>2</v>
      </c>
      <c r="E51" s="45">
        <v>0.38900000000000001</v>
      </c>
      <c r="F51" s="46">
        <v>77.8</v>
      </c>
      <c r="G51" s="11">
        <v>0</v>
      </c>
      <c r="H51" s="11">
        <f>D51*F51</f>
        <v>155.6</v>
      </c>
      <c r="I51" s="22">
        <v>9055973953</v>
      </c>
      <c r="J51" s="24"/>
    </row>
    <row r="52" spans="1:11" ht="33.75" customHeight="1" thickBot="1" x14ac:dyDescent="0.3">
      <c r="A52" s="27">
        <v>35</v>
      </c>
      <c r="B52" s="28" t="s">
        <v>75</v>
      </c>
      <c r="C52" s="26">
        <v>8</v>
      </c>
      <c r="D52" s="26">
        <v>2</v>
      </c>
      <c r="E52" s="45">
        <v>0.42599999999999999</v>
      </c>
      <c r="F52" s="46">
        <v>42.6</v>
      </c>
      <c r="G52" s="11">
        <f>C52*F52</f>
        <v>340.8</v>
      </c>
      <c r="H52" s="11">
        <f>D52*F52</f>
        <v>85.2</v>
      </c>
      <c r="I52" s="22" t="s">
        <v>56</v>
      </c>
      <c r="J52" s="22" t="s">
        <v>115</v>
      </c>
    </row>
    <row r="53" spans="1:11" ht="33.75" customHeight="1" thickBot="1" x14ac:dyDescent="0.3">
      <c r="A53" s="27">
        <v>36</v>
      </c>
      <c r="B53" s="28" t="s">
        <v>72</v>
      </c>
      <c r="C53" s="26">
        <v>4</v>
      </c>
      <c r="D53" s="26">
        <v>2</v>
      </c>
      <c r="E53" s="45">
        <v>1.9624999999999999</v>
      </c>
      <c r="F53" s="46">
        <v>78.5</v>
      </c>
      <c r="G53" s="11">
        <f>C53*F53</f>
        <v>314</v>
      </c>
      <c r="H53" s="11">
        <f>D53*F53</f>
        <v>157</v>
      </c>
      <c r="I53" s="22" t="s">
        <v>73</v>
      </c>
      <c r="J53" s="22" t="s">
        <v>116</v>
      </c>
    </row>
    <row r="54" spans="1:11" ht="33.75" customHeight="1" thickBot="1" x14ac:dyDescent="0.3">
      <c r="A54" s="36"/>
      <c r="B54" s="37"/>
      <c r="C54" s="37"/>
      <c r="D54" s="37"/>
      <c r="E54" s="39"/>
      <c r="F54" s="62"/>
      <c r="G54" s="63">
        <f>SUM(G50:G53)</f>
        <v>654.79999999999995</v>
      </c>
      <c r="H54" s="11">
        <f>SUM(H50:H53)</f>
        <v>523.24</v>
      </c>
      <c r="I54" s="61"/>
      <c r="J54" s="40"/>
    </row>
    <row r="55" spans="1:11" ht="33.75" customHeight="1" thickBot="1" x14ac:dyDescent="0.3">
      <c r="A55" s="36"/>
      <c r="B55" s="37"/>
      <c r="C55" s="37"/>
      <c r="D55" s="37"/>
      <c r="E55" s="39"/>
      <c r="F55" s="62"/>
      <c r="G55" s="56" t="s">
        <v>80</v>
      </c>
      <c r="H55" s="63">
        <f>H50+H51+H52+H53+G52+G53</f>
        <v>1178.04</v>
      </c>
      <c r="I55" s="61"/>
      <c r="J55" s="40"/>
    </row>
    <row r="56" spans="1:11" ht="33.75" customHeight="1" x14ac:dyDescent="0.25">
      <c r="A56" s="36"/>
      <c r="B56" s="37"/>
      <c r="C56" s="37"/>
      <c r="D56" s="37"/>
      <c r="E56" s="39"/>
      <c r="F56" s="62"/>
      <c r="G56" s="64"/>
      <c r="H56" s="39"/>
      <c r="I56" s="61"/>
      <c r="J56" s="40"/>
    </row>
    <row r="57" spans="1:11" ht="33.75" customHeight="1" x14ac:dyDescent="0.25">
      <c r="A57" s="36"/>
      <c r="B57" s="37"/>
      <c r="C57" s="37"/>
      <c r="D57" s="37"/>
      <c r="E57" s="39"/>
      <c r="F57" s="62"/>
      <c r="G57" s="64"/>
      <c r="H57" s="39"/>
      <c r="I57" s="61"/>
      <c r="J57" s="40"/>
    </row>
    <row r="58" spans="1:11" ht="33.75" customHeight="1" x14ac:dyDescent="0.25">
      <c r="A58" s="36"/>
      <c r="B58" s="37"/>
      <c r="C58" s="37"/>
      <c r="D58" s="37"/>
      <c r="E58" s="39"/>
      <c r="F58" s="62"/>
      <c r="G58" s="64"/>
      <c r="H58" s="39"/>
      <c r="I58" s="61"/>
      <c r="J58" s="40"/>
    </row>
    <row r="60" spans="1:11" ht="33.75" customHeight="1" x14ac:dyDescent="0.25">
      <c r="B60" s="54" t="s">
        <v>54</v>
      </c>
    </row>
    <row r="61" spans="1:11" ht="80.25" customHeight="1" thickBot="1" x14ac:dyDescent="0.3">
      <c r="A61" s="52" t="s">
        <v>6</v>
      </c>
      <c r="B61" s="25" t="s">
        <v>2</v>
      </c>
      <c r="C61" s="48" t="s">
        <v>20</v>
      </c>
      <c r="D61" s="48" t="s">
        <v>21</v>
      </c>
      <c r="E61" s="10" t="s">
        <v>50</v>
      </c>
      <c r="F61" s="10" t="s">
        <v>3</v>
      </c>
      <c r="G61" s="10" t="s">
        <v>4</v>
      </c>
      <c r="H61" s="13" t="s">
        <v>5</v>
      </c>
      <c r="I61" s="48" t="s">
        <v>7</v>
      </c>
      <c r="J61" s="48" t="s">
        <v>8</v>
      </c>
    </row>
    <row r="62" spans="1:11" ht="33.75" customHeight="1" thickBot="1" x14ac:dyDescent="0.3">
      <c r="A62" s="27">
        <v>39</v>
      </c>
      <c r="B62" s="27" t="s">
        <v>58</v>
      </c>
      <c r="C62" s="28">
        <v>0</v>
      </c>
      <c r="D62" s="26">
        <v>10</v>
      </c>
      <c r="E62" s="26">
        <v>10.5</v>
      </c>
      <c r="F62" s="46">
        <v>21</v>
      </c>
      <c r="G62" s="53">
        <v>0</v>
      </c>
      <c r="H62" s="11">
        <f>D62*F62</f>
        <v>210</v>
      </c>
      <c r="I62" s="23" t="s">
        <v>59</v>
      </c>
      <c r="J62" s="51"/>
      <c r="K62" s="40"/>
    </row>
    <row r="63" spans="1:11" ht="33.75" customHeight="1" thickBot="1" x14ac:dyDescent="0.3">
      <c r="G63" s="56" t="s">
        <v>80</v>
      </c>
      <c r="H63" s="11">
        <f>H62+G62</f>
        <v>210</v>
      </c>
    </row>
    <row r="65" spans="1:10" ht="33.75" customHeight="1" x14ac:dyDescent="0.25">
      <c r="B65" s="54" t="s">
        <v>60</v>
      </c>
    </row>
    <row r="67" spans="1:10" ht="84" customHeight="1" thickBot="1" x14ac:dyDescent="0.3">
      <c r="A67" s="52" t="s">
        <v>6</v>
      </c>
      <c r="B67" s="25" t="s">
        <v>2</v>
      </c>
      <c r="C67" s="48" t="s">
        <v>20</v>
      </c>
      <c r="D67" s="48" t="s">
        <v>21</v>
      </c>
      <c r="E67" s="10" t="s">
        <v>50</v>
      </c>
      <c r="F67" s="10" t="s">
        <v>3</v>
      </c>
      <c r="G67" s="10" t="s">
        <v>4</v>
      </c>
      <c r="H67" s="13" t="s">
        <v>5</v>
      </c>
      <c r="I67" s="48" t="s">
        <v>7</v>
      </c>
      <c r="J67" s="48" t="s">
        <v>8</v>
      </c>
    </row>
    <row r="68" spans="1:10" ht="33.75" customHeight="1" thickBot="1" x14ac:dyDescent="0.3">
      <c r="A68" s="27">
        <v>41</v>
      </c>
      <c r="B68" s="27" t="s">
        <v>76</v>
      </c>
      <c r="C68" s="28">
        <v>1900</v>
      </c>
      <c r="D68" s="26">
        <v>1000</v>
      </c>
      <c r="E68" s="26">
        <v>0.255</v>
      </c>
      <c r="F68" s="55">
        <v>0.255</v>
      </c>
      <c r="G68" s="53">
        <f>C68*F68</f>
        <v>484.5</v>
      </c>
      <c r="H68" s="11">
        <f>D68*E68</f>
        <v>255</v>
      </c>
      <c r="I68" s="22" t="s">
        <v>77</v>
      </c>
      <c r="J68" s="51" t="s">
        <v>117</v>
      </c>
    </row>
    <row r="69" spans="1:10" ht="33.75" customHeight="1" thickBot="1" x14ac:dyDescent="0.3">
      <c r="G69" s="56" t="s">
        <v>80</v>
      </c>
      <c r="H69" s="11">
        <f>G68+H68</f>
        <v>739.5</v>
      </c>
    </row>
    <row r="70" spans="1:10" ht="33.75" customHeight="1" x14ac:dyDescent="0.25">
      <c r="B70" s="54" t="s">
        <v>61</v>
      </c>
    </row>
    <row r="72" spans="1:10" ht="94.5" customHeight="1" thickBot="1" x14ac:dyDescent="0.3">
      <c r="A72" s="52" t="s">
        <v>6</v>
      </c>
      <c r="B72" s="25" t="s">
        <v>2</v>
      </c>
      <c r="C72" s="48" t="s">
        <v>20</v>
      </c>
      <c r="D72" s="48" t="s">
        <v>21</v>
      </c>
      <c r="E72" s="57" t="s">
        <v>50</v>
      </c>
      <c r="F72" s="57" t="s">
        <v>3</v>
      </c>
      <c r="G72" s="57" t="s">
        <v>4</v>
      </c>
      <c r="H72" s="58" t="s">
        <v>5</v>
      </c>
      <c r="I72" s="48" t="s">
        <v>7</v>
      </c>
      <c r="J72" s="48" t="s">
        <v>8</v>
      </c>
    </row>
    <row r="73" spans="1:10" ht="33.75" customHeight="1" thickBot="1" x14ac:dyDescent="0.3">
      <c r="A73" s="27">
        <v>28</v>
      </c>
      <c r="B73" s="24" t="s">
        <v>78</v>
      </c>
      <c r="C73" s="24">
        <v>60</v>
      </c>
      <c r="D73" s="24">
        <v>0</v>
      </c>
      <c r="E73" s="49">
        <v>1.1000000000000001</v>
      </c>
      <c r="F73" s="59">
        <v>5.5</v>
      </c>
      <c r="G73" s="49">
        <f>C73*F73</f>
        <v>330</v>
      </c>
      <c r="H73" s="50">
        <v>0</v>
      </c>
      <c r="I73" s="51" t="s">
        <v>83</v>
      </c>
      <c r="J73" s="51" t="s">
        <v>118</v>
      </c>
    </row>
    <row r="74" spans="1:10" ht="33.75" customHeight="1" thickBot="1" x14ac:dyDescent="0.3">
      <c r="A74" s="27">
        <v>32</v>
      </c>
      <c r="B74" s="24" t="s">
        <v>79</v>
      </c>
      <c r="C74" s="24">
        <v>200</v>
      </c>
      <c r="D74" s="24">
        <v>40</v>
      </c>
      <c r="E74" s="49">
        <v>0.95</v>
      </c>
      <c r="F74" s="59">
        <v>7.6</v>
      </c>
      <c r="G74" s="49">
        <f>C74*F74</f>
        <v>1520</v>
      </c>
      <c r="H74" s="50">
        <f>D74*F74</f>
        <v>304</v>
      </c>
      <c r="I74" s="51" t="s">
        <v>84</v>
      </c>
      <c r="J74" s="51" t="s">
        <v>119</v>
      </c>
    </row>
    <row r="75" spans="1:10" ht="33.75" customHeight="1" thickBot="1" x14ac:dyDescent="0.3">
      <c r="G75" s="12">
        <f>SUM(G73:G74)</f>
        <v>1850</v>
      </c>
      <c r="H75" s="50">
        <v>304</v>
      </c>
    </row>
    <row r="76" spans="1:10" ht="33.75" customHeight="1" thickBot="1" x14ac:dyDescent="0.3">
      <c r="G76" s="49" t="s">
        <v>80</v>
      </c>
      <c r="H76" s="60">
        <f>G73+G74+H74</f>
        <v>2154</v>
      </c>
    </row>
    <row r="78" spans="1:10" ht="33.75" customHeight="1" x14ac:dyDescent="0.25">
      <c r="B78" s="54" t="s">
        <v>62</v>
      </c>
    </row>
    <row r="80" spans="1:10" ht="87.75" customHeight="1" thickBot="1" x14ac:dyDescent="0.3">
      <c r="A80" s="52" t="s">
        <v>6</v>
      </c>
      <c r="B80" s="25" t="s">
        <v>2</v>
      </c>
      <c r="C80" s="48" t="s">
        <v>20</v>
      </c>
      <c r="D80" s="48" t="s">
        <v>21</v>
      </c>
      <c r="E80" s="57" t="s">
        <v>50</v>
      </c>
      <c r="F80" s="57" t="s">
        <v>3</v>
      </c>
      <c r="G80" s="57" t="s">
        <v>4</v>
      </c>
      <c r="H80" s="58" t="s">
        <v>5</v>
      </c>
      <c r="I80" s="48" t="s">
        <v>7</v>
      </c>
      <c r="J80" s="48" t="s">
        <v>8</v>
      </c>
    </row>
    <row r="81" spans="1:10" ht="33.75" customHeight="1" thickBot="1" x14ac:dyDescent="0.3">
      <c r="A81" s="27">
        <v>25</v>
      </c>
      <c r="B81" s="24" t="s">
        <v>81</v>
      </c>
      <c r="C81" s="24">
        <v>160</v>
      </c>
      <c r="D81" s="24">
        <v>15</v>
      </c>
      <c r="E81" s="49">
        <v>0.99</v>
      </c>
      <c r="F81" s="59">
        <v>4.95</v>
      </c>
      <c r="G81" s="49">
        <f>C81*F81</f>
        <v>792</v>
      </c>
      <c r="H81" s="50">
        <f>D81*F81</f>
        <v>74.25</v>
      </c>
      <c r="I81" s="51" t="s">
        <v>82</v>
      </c>
      <c r="J81" s="51" t="s">
        <v>120</v>
      </c>
    </row>
    <row r="82" spans="1:10" ht="33.75" customHeight="1" thickBot="1" x14ac:dyDescent="0.3">
      <c r="G82" s="49" t="s">
        <v>80</v>
      </c>
      <c r="H82" s="50">
        <f>G81+H81</f>
        <v>866.25</v>
      </c>
    </row>
  </sheetData>
  <pageMargins left="0.70866141732283472" right="0.70866141732283472" top="0.74803149606299213" bottom="0.74803149606299213" header="0.31496062992125984" footer="0.31496062992125984"/>
  <pageSetup paperSize="9" scale="64" fitToHeight="0" orientation="landscape" r:id="rId1"/>
  <headerFooter>
    <oddHeader xml:space="preserve">&amp;L&amp;"-,Grassetto"&amp;12Allegato n. 1 alla determina dietetici </oddHeader>
    <oddFooter>&amp;L&amp;P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Cerquettini Daira</dc:creator>
  <cp:lastModifiedBy>Lullo Carmela</cp:lastModifiedBy>
  <cp:lastPrinted>2022-03-22T09:20:29Z</cp:lastPrinted>
  <dcterms:created xsi:type="dcterms:W3CDTF">2022-03-14T13:56:22Z</dcterms:created>
  <dcterms:modified xsi:type="dcterms:W3CDTF">2022-03-24T07:32:15Z</dcterms:modified>
</cp:coreProperties>
</file>